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HP\Desktop\DOO\ponuda\"/>
    </mc:Choice>
  </mc:AlternateContent>
  <xr:revisionPtr revIDLastSave="0" documentId="8_{33FABF16-E8C1-4EB5-9C83-57E23478E9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9" i="1" l="1"/>
  <c r="F100" i="1" s="1"/>
  <c r="F89" i="1"/>
  <c r="F90" i="1"/>
  <c r="F91" i="1"/>
  <c r="F92" i="1"/>
  <c r="F93" i="1"/>
  <c r="F94" i="1"/>
  <c r="F95" i="1"/>
  <c r="F96" i="1"/>
  <c r="F88" i="1"/>
  <c r="F85" i="1"/>
  <c r="F86" i="1"/>
  <c r="F84" i="1"/>
  <c r="F79" i="1"/>
  <c r="F80" i="1"/>
  <c r="F78" i="1"/>
  <c r="F74" i="1"/>
  <c r="F75" i="1"/>
  <c r="F73" i="1"/>
  <c r="F70" i="1"/>
  <c r="F69" i="1"/>
  <c r="F57" i="1"/>
  <c r="F58" i="1"/>
  <c r="F59" i="1"/>
  <c r="F60" i="1"/>
  <c r="F61" i="1"/>
  <c r="F62" i="1"/>
  <c r="F63" i="1"/>
  <c r="F64" i="1"/>
  <c r="F65" i="1"/>
  <c r="F66" i="1"/>
  <c r="F56" i="1"/>
  <c r="F49" i="1"/>
  <c r="F50" i="1"/>
  <c r="F51" i="1"/>
  <c r="F52" i="1"/>
  <c r="F53" i="1"/>
  <c r="F48" i="1"/>
  <c r="F43" i="1"/>
  <c r="F44" i="1"/>
  <c r="F45" i="1"/>
  <c r="F42" i="1"/>
  <c r="F32" i="1"/>
  <c r="F33" i="1"/>
  <c r="F34" i="1"/>
  <c r="F35" i="1"/>
  <c r="F36" i="1"/>
  <c r="F37" i="1"/>
  <c r="F38" i="1"/>
  <c r="F39" i="1"/>
  <c r="F31" i="1"/>
  <c r="F21" i="1"/>
  <c r="F22" i="1"/>
  <c r="F23" i="1"/>
  <c r="F24" i="1"/>
  <c r="F25" i="1"/>
  <c r="F26" i="1"/>
  <c r="F27" i="1"/>
  <c r="F28" i="1"/>
  <c r="F20" i="1"/>
  <c r="F13" i="1"/>
  <c r="F14" i="1"/>
  <c r="F15" i="1"/>
  <c r="F16" i="1"/>
  <c r="F17" i="1"/>
  <c r="F12" i="1"/>
  <c r="F81" i="1" l="1"/>
  <c r="F46" i="1"/>
  <c r="F97" i="1"/>
  <c r="F76" i="1"/>
  <c r="F71" i="1"/>
  <c r="F67" i="1"/>
  <c r="F54" i="1"/>
  <c r="F40" i="1"/>
  <c r="F29" i="1"/>
  <c r="F18" i="1"/>
  <c r="F101" i="1" l="1"/>
  <c r="F102" i="1" s="1"/>
  <c r="F103" i="1" s="1"/>
</calcChain>
</file>

<file path=xl/sharedStrings.xml><?xml version="1.0" encoding="utf-8"?>
<sst xmlns="http://schemas.openxmlformats.org/spreadsheetml/2006/main" count="239" uniqueCount="129">
  <si>
    <t>INVESTITOR DOM ZDRAVLJA ZAGREB ZAPAD</t>
  </si>
  <si>
    <t>PRILAZ BARUNA FILIPOVIĆA 11</t>
  </si>
  <si>
    <t>OIB: 66896155710</t>
  </si>
  <si>
    <t>R.BR.</t>
  </si>
  <si>
    <t>OPIS RADOVA</t>
  </si>
  <si>
    <t>JED. MJERE</t>
  </si>
  <si>
    <t>DEMONTAŽA NAMJEŠTAJA,PRIVREMENI TRANSPORT NAMJEŠTAJA U ČEKAONICU,PONOVNA MONTAŽA PO ZAVRŠETKU RADOVA</t>
  </si>
  <si>
    <t>DEMONTAŽE SA ODVOZOM NA DEPONIJ: SANITARIJE:WC ŠKOLJKE,UMIVAONICI,ZRCALA,SITNA OPREMA U TOALETIMA DRVENE STIJENE U ČEKAONICI I ORDINACIJI 19M2 POSTOJEĆI DRVENI PROZORI U ČEKAONICI:6300x1800mm1KOM POSTOJEĆI DRVENI PROZORI U TOALETU:1200x1300mm 3KOM POSTOJEĆI DRVENI PROZORI IZMEĐU ULAZA PEDIJATRIJE I GLAVNOG ULAZA 3000x1850mm 5KOM POSTOJEĆA ULAZNA VRATA SA STIJENOM:3500x3100mm 2KOM POSTOJEĆA DRVENA VRATA SA DOVRATNIKOM:850x2000mm 2KOM DEMONTAŽA POSTOJEĆIH STROPNIH LAMPI:9KOM DEMONTAŽA POSTOJEĆIH PLAFONJERA:12KOM DEMONTAŽA POSTOJEĆIH UTIČNICA I PREKIDAČA:19KOM STAVKA SE OBRAČUNAVA KAO KOMPLET</t>
  </si>
  <si>
    <t>DEMONTAŽA POSTOJEĆEG PVC PODA,UTOVAR NA KAMION TE ODVOZ NA DEPONIJ</t>
  </si>
  <si>
    <t>ŠTEMANJE,SKIDANJE ŽBUKE SA ZIDOVA U PODRUMSKIM PROSTORIJAMA, U STAVKU UKLJUČENO RUČNO IZNOŠENJE ŠUTE I OTPADA IZ PODRUMA, UTOVAR NA KAMION TE ODVOZ NA DEPONIJ</t>
  </si>
  <si>
    <t>ŠTEMANJE DOTRAJALIH ZIDNIH PLOČICA,UTOVAR NA KAMION TE ODVOZ.</t>
  </si>
  <si>
    <t>1.</t>
  </si>
  <si>
    <t>2.</t>
  </si>
  <si>
    <t>3.</t>
  </si>
  <si>
    <t>4.</t>
  </si>
  <si>
    <t>5.</t>
  </si>
  <si>
    <t>KPL</t>
  </si>
  <si>
    <t>M2</t>
  </si>
  <si>
    <t>DEMONTAŽE I RUŠENJE:</t>
  </si>
  <si>
    <t>RADOVI UKUPNO:</t>
  </si>
  <si>
    <t>VODOINSTALATERSKI RADOVI:</t>
  </si>
  <si>
    <t>ŠTEMANJE ZIDA I PODA,IZRADA NOVE DOVODNE I ODVODNE INSTALACIJE SA PVC CIJEVIMA ZA UMIVAONIKE U ORDINACIJI.</t>
  </si>
  <si>
    <t>NABAVA I UGRADNJA NOVIH UMIVAONIKA,U CIJENU UKLJUČEN NOVI SIFON I PRIBOR ZA MONTAŽU.</t>
  </si>
  <si>
    <t>NABAVA I UGRADNJA NOVIH SLAVINA.</t>
  </si>
  <si>
    <t>NABAVA I UGRADNJA NOVIH ZRCALA.</t>
  </si>
  <si>
    <t>NABAVA I UGRADNJA DRŽAČA ZA WC PAPIR.</t>
  </si>
  <si>
    <t>NABAVA I UGRADNJA DRŽAČA ZA PAPIRNATI RUČNIK.</t>
  </si>
  <si>
    <t>NABAVA I UGRADNJA DOZATORA ZA SAPUN.</t>
  </si>
  <si>
    <t>NABAVA I UGRADNJA WC ŠKOLJKE SA DASKOM.</t>
  </si>
  <si>
    <t>NABAVA I UGRADNJA VODOKOTLIĆA.</t>
  </si>
  <si>
    <t>VODOINSTALATERSKI RADOVI UKUPNO:</t>
  </si>
  <si>
    <t>6.</t>
  </si>
  <si>
    <t>7.</t>
  </si>
  <si>
    <t>8.</t>
  </si>
  <si>
    <t>9.</t>
  </si>
  <si>
    <t>RUŠENJE PREGRADNOG ZIDA ZIDANOG OD PUNE OPEKE,UTOVAR NA KAMION TE ODVOZ.</t>
  </si>
  <si>
    <t>M1</t>
  </si>
  <si>
    <t>KOM</t>
  </si>
  <si>
    <t>ŠTEMANJE ŠLICEVA NA ZIDOVIMA, UGRADNJA NOVIH KABLOVA 3x1,5mm ZA PREKIDAČE.</t>
  </si>
  <si>
    <t>ŠTEMANJE ŠLICEVA NA STROPU RADI NOVIH POZICIJA ZA RASVJETNA TIJELA. U STAVKU UKLJUČENA NABAVA I UGRADNJA NOVIH KABLOVA PP 3x1,5mm</t>
  </si>
  <si>
    <t>DOBAVA,UGRADNJA NADGRADNIH LED PANELA. DIMENZIJA 60X60 BOJA SVJETLA 4000K.</t>
  </si>
  <si>
    <t>NABAVA I UGRADNJA NOVIH LED PANELA 30x120cm BOJA SVJETLA 4000K.</t>
  </si>
  <si>
    <t>NABAVA I UGRADNJA NOVIH PREKIDAČA.</t>
  </si>
  <si>
    <t>NABAVA I UGRADNJA NOVIH UTIČNICA.</t>
  </si>
  <si>
    <t>NABAVA I UGRADNJA NOVIH NADŽBUKNIH PREKIDAČA.</t>
  </si>
  <si>
    <t>NABAVA I UGRADNJA NOVIH NADŽBUKNIH UTIČNICA.</t>
  </si>
  <si>
    <t>NABAVA I UGRADNJA NOVIH NADGRADNIH OKRUGLIH LED PLAFONJERA BOJA SVJETLA 4000K,PROMJER 600mm.</t>
  </si>
  <si>
    <t>HIDROIZOLATERSKI RADOVI</t>
  </si>
  <si>
    <t>DOBAVA I UGRADNJA PREDNAMAZA ZA HIDROIZOLACIJU U PEDIJATRIJI, NANOSI SE 50CM NA ZID-SPOJ ZIDA I PODATE 50CM NA POD,OBRAČUN PO M1.</t>
  </si>
  <si>
    <t>NABAVA I UGRADNJA PREDNAMAZA ZA HIDROIZOLACIJU U PODRUMSKIM PROSTORIJAMA.</t>
  </si>
  <si>
    <t>HIDROIZOLATERSKI RADOVI UKUPNO:</t>
  </si>
  <si>
    <t>ZIDARSKO-OBRTNIČKI RADOVI:</t>
  </si>
  <si>
    <t>IZRADA PREGRADNOG ZIDA OD GKP-A SA POTREBNOM PODKONSTRUKCIJOM. UGRADNJA L PROFILA ZA ŠTOKOVE RADI OJAČANJA KONSTRUKCIJE. DEBLJINA ZIDA 15cm.</t>
  </si>
  <si>
    <t>IZRADA SPUŠTENOG STROPA U PODRUMU,NA OŠTEĆENOM DIJELU NAKON INSTALATERSKIH RADOVA.</t>
  </si>
  <si>
    <t>NABAVA I UGRADNJA CEMENTNOG ŠPRICA NA ZIDOVE U PODRUMU, PRIPREMA ZA NANOŠENJE ŽBUKE.</t>
  </si>
  <si>
    <t>KRPANJE ZIDOVA ŽBUKANJEM NAKON INSTALATERSKIH RADOVA.</t>
  </si>
  <si>
    <t>ZIDARSKA OBRADA ŠPALETA NAKON UGRAĐENE NOVE STOLARIJE, OBRAČUN PO M1.</t>
  </si>
  <si>
    <t>ZIDARSKO-OBRTNIČKI RADOVI UKUPNO:</t>
  </si>
  <si>
    <t>SOBOSLIKARSKO-LIČILAČKI RADOVI:</t>
  </si>
  <si>
    <t>GLETANJE ZIDOVA I STROPOVA,BRUŠENJE TE PRIPREMA ZA NANOŠENJE BOJE.</t>
  </si>
  <si>
    <t>NANOŠENJE PREDNAMAZA PRIMERA NA ZIDOVE I STROPOVE.</t>
  </si>
  <si>
    <t>NANOŠENJE LATEKS BOJE NA ZIDOVE,VISINE DO 2,05M1.</t>
  </si>
  <si>
    <t>BRUŠENJE,LAKIRANJE ŽELJEZNIH CIJEVI OD GRIJANJA.</t>
  </si>
  <si>
    <t>BRUŠENJE VANJSKIH ŽELJEZNIH RUKOHVATA ZA RAMPE,NANOŠENJE TEMELJNE BOJE,TE ZAVRŠNE LAK BOJE U DVA SLOJA,BOJA LAKA PO ODABIRU INVESTITORA.</t>
  </si>
  <si>
    <t>BRUŠENJE TE LAKIRANJE VRATA SA DOVRATNIKOM U DVA SLOJA.</t>
  </si>
  <si>
    <t>PRIPREMA PODA U PODRUMSKIM PROSTORIJAMA ZA LIČENJE,ČIŠĆENJE PRANJE TE USISAVANJE PRLJAVŠTINE,PRIPREMA ZA NANOŠENJE BETONSKE BOJE.</t>
  </si>
  <si>
    <t>NABAVA I UGRADNJA PREDNAMAZA ZA BETONSKU BOJU, UGRADNJA NA PODU.</t>
  </si>
  <si>
    <t>NABAVA I UGRADNJA BETONSKE BOJE NA POD U DVA SLOJA,BOJA PO ODABIRU INVESTITORA.</t>
  </si>
  <si>
    <t>SOBOSLIKARSKO-LIČILAČKI RADOVI UKUPNO:</t>
  </si>
  <si>
    <t>10.</t>
  </si>
  <si>
    <t>11.</t>
  </si>
  <si>
    <t>BRUŠENJE VANJSKIH ŽELJEZNIH RAMPI ZA INVALIDE NA PREDULAZIMA DOMA ZDRAVLJA,NANOŠENJE TEMELJNE BOJE,TE ZAVRŠNE LAK BOJE U DVA SLOJA,BOJA LAKA PO ODABIRU INVESTITORA.</t>
  </si>
  <si>
    <t>KERAMIČARSKI RADOVI:</t>
  </si>
  <si>
    <t>NABAVA I UGRADNJA KVARC GRUNDA PRIJE POSTAVE KERAMIKE.</t>
  </si>
  <si>
    <t>NABAVA I UGRADNJA NOVIH KERAMIČKIH PLOČICA 20x20cm NA ZIDOVE I PODOVE, TE FUGIRANJE ISTIH.</t>
  </si>
  <si>
    <t>KERAMIČARSKI RADOVI UKUPNO:</t>
  </si>
  <si>
    <t>PODOPOLAGAČKI RADOVI:</t>
  </si>
  <si>
    <t>NIVELIRANJE I IMPREGNIRANJE CIJELOG PODA U PEDIJATRIJI</t>
  </si>
  <si>
    <t>POSTAVLJANJE HOLKERA SA PODLOGOM,LJEPILOM I HOLKEROM</t>
  </si>
  <si>
    <t>PODOPOLAGAČKI RADOVI UKUPNO:</t>
  </si>
  <si>
    <t>ALUMINIJSKA STOLARIJA:</t>
  </si>
  <si>
    <t>IZRADA DOBAVA I UGRADNJA ALUMINJSKE STIJENE SA DVOKRILNIM VRATIMA, UKUPNA DIMENZIJA STIJENE SA VRATIMA:3500x3100mm U CIJENU UKLJUČENI OKOVI,BRAVE,RUKOHVATI.</t>
  </si>
  <si>
    <t>IZRADA, DOBAVA I UGRADNJA ALUMINIJSKIH DVOKRILNIH VRATA; UKUPNA DIMENZIJA DVOKRILNIH VRATA: 1600x2100mm ISPUNA STAKLO, U CIJENU UKLJUČENI OKOVI, RUKOHVAT.</t>
  </si>
  <si>
    <t>IZRADA, DOBAVA I UGRADNJA ALUMINJSKIH JEDNOKRILNIH VRATA. UKUPNA DIMENZIJA JEDNOKRILNIH VRATA: 2100x850mm, ISPUNA PUNI PANEL, U CIJENU UKLJUČENI OKOV, BRAVA I KVAKA.</t>
  </si>
  <si>
    <t>ALUMINIJSKA STOLARIJA UKUPNO:</t>
  </si>
  <si>
    <t>PVC STOLARIJA:</t>
  </si>
  <si>
    <t>IZRADA, DOBAVA I UGRADNJA PVC PROZORA: BIJELI OKVIR, STAKLO SA 3 KOMORE, TOPLINSKI KOEFICIJENT Uw-1,25</t>
  </si>
  <si>
    <t>DIMENZIJE:6300x1800mm</t>
  </si>
  <si>
    <t>PVC KLUPICA R.Š.20cm</t>
  </si>
  <si>
    <t>ALU KLUPICA R.Š 21cm</t>
  </si>
  <si>
    <t>IZRADA DOBAVA I UGRADNJA PVC PROZORA; BIJELI OKVIR, STAKLO SA 3 KOMORE, TOPLINSKI KOEFICIJENT Uw-1,24</t>
  </si>
  <si>
    <t>DIMENZIJE:1200x1300mm</t>
  </si>
  <si>
    <t>ALU KLUPICA R.Š.21cm</t>
  </si>
  <si>
    <t>IZRADA DOBAVA I UGRADNJA PVC PROZORA; BIJELI OKVIR,STAKLO SA 3KOMORE,TOPLINSKI KOEFICIJENT Uw-1,32 DIMENZIJE: 1500x500 mm</t>
  </si>
  <si>
    <t>IZRADA, DOBAVA I UGRADNJA PVC PROZORA; BIJELI OKVIR, STAKLO SA 3 KOMORE, TOPLINSKI KOEFICIJENT Uw-1,32 DIMENZIJE: 1100x500mm</t>
  </si>
  <si>
    <t>IZRADA, DOBAVA I UGRADNJA PVC PROZORA; BIJELI OKVIR, STAKLO SA 3 KOMORE, TOPLINSKI KOEFICIJENT Uw-1,32</t>
  </si>
  <si>
    <t>DIMENZIJE:3000x1850mm</t>
  </si>
  <si>
    <t>ALU KLUPICA R.Š.:21cm</t>
  </si>
  <si>
    <t>PVC KLUPICA R.Š.:20cm</t>
  </si>
  <si>
    <t>PVC STOLARIJA UKUPNO:</t>
  </si>
  <si>
    <t>STOLARSKI RADOVI:</t>
  </si>
  <si>
    <t>NABAVA I UGRADNJA NOVIH DRVENIH JEDNOKRILNIH VRATA,SA DOVRATNIKOM,U CIJENU UKLJUČENI BRAVA I KVAKA.</t>
  </si>
  <si>
    <t>POSTAVLJANJE NOVOG PVC MEDICINSKOG PODA</t>
  </si>
  <si>
    <t>STOLARSKI RADOVI UKUPNO:</t>
  </si>
  <si>
    <t>ELEKTROINSTALATERSKI RADOVI UKUPNO: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</si>
  <si>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</si>
  <si>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</si>
  <si>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</si>
  <si>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</si>
  <si>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</si>
  <si>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</si>
  <si>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</si>
  <si>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</si>
  <si>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</si>
  <si>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K</t>
  </si>
  <si>
    <t>J</t>
  </si>
  <si>
    <t>UKUPNO BEZ PDV-a</t>
  </si>
  <si>
    <t>OKVIRNA KOLIČINA</t>
  </si>
  <si>
    <t>JEDNIČNA CIJENA CIJENA BEZ PDV-a</t>
  </si>
  <si>
    <t>ELEKTROINSTALATERSKI RADOVI:</t>
  </si>
  <si>
    <r>
      <t>DOBAVA I UGRADNJA HIDROIZOLACIJE SIKA TOP SEAL 107AB I</t>
    </r>
    <r>
      <rPr>
        <i/>
        <sz val="11"/>
        <color theme="1"/>
        <rFont val="Cambria"/>
        <family val="1"/>
      </rPr>
      <t>LI JEDNAKOVRIJEDNO________________________</t>
    </r>
    <r>
      <rPr>
        <sz val="11"/>
        <color theme="1"/>
        <rFont val="Cambria"/>
        <family val="1"/>
        <charset val="238"/>
      </rPr>
      <t>,ODJEL PEDIJATRIJE, NANOSI SE U 2SLOJA,50CM NA ZID,50CM NA POD-SPOJ ZIDA I PODA. OBRAČUN PO M1.</t>
    </r>
  </si>
  <si>
    <r>
      <t>NABAVA I UGRADNJA DVOKOMPONENTNE HIDROIZOLACIJE U PODRUMSKIM PROSTORIJAMA NA ZIDOVE I POD SA SIKA TOP SEAL 107AB I</t>
    </r>
    <r>
      <rPr>
        <i/>
        <sz val="11"/>
        <color theme="1"/>
        <rFont val="Cambria"/>
        <family val="1"/>
      </rPr>
      <t>LI JEDNAKOVRIJEDNO_____________________________</t>
    </r>
    <r>
      <rPr>
        <sz val="11"/>
        <color theme="1"/>
        <rFont val="Cambria"/>
        <family val="1"/>
        <charset val="238"/>
      </rPr>
      <t>, NANOŠENJE U 2 SLOJA.</t>
    </r>
  </si>
  <si>
    <r>
      <t xml:space="preserve">NABAVA I UGRADNJA ŽBUKE NA ZIDOVE U PODRUMU,PROSJEK DEBLJINE ŽBUKE 4-5cm,MATERIJAL SAMOBORKA VC40 </t>
    </r>
    <r>
      <rPr>
        <i/>
        <sz val="11"/>
        <color theme="1"/>
        <rFont val="Cambria"/>
        <family val="1"/>
      </rPr>
      <t>ILI JEDNAKOVRIJEDNO</t>
    </r>
    <r>
      <rPr>
        <sz val="11"/>
        <color theme="1"/>
        <rFont val="Cambria"/>
        <family val="1"/>
        <charset val="238"/>
      </rPr>
      <t>__________________________________</t>
    </r>
  </si>
  <si>
    <r>
      <t xml:space="preserve">NANOŠENJE DISPERZIVNE BOJE NA ZIDOVE I STROPOVE U 2SLOJA,LIČI SE JUPOL GOLD </t>
    </r>
    <r>
      <rPr>
        <i/>
        <sz val="11"/>
        <color theme="1"/>
        <rFont val="Cambria"/>
        <family val="1"/>
      </rPr>
      <t>ILI JEDNAKOVRIJEDNO____________________</t>
    </r>
    <r>
      <rPr>
        <sz val="11"/>
        <color theme="1"/>
        <rFont val="Cambria"/>
        <family val="1"/>
        <charset val="238"/>
      </rPr>
      <t xml:space="preserve"> BOJOM RADI BOLJEG PRIANJANJA NA PRIPREMLJENU POVRŠINU.</t>
    </r>
  </si>
  <si>
    <t>SVEUKUPNO RADOVI BEZ PDV-a:</t>
  </si>
  <si>
    <t>IZNOS PDV-a:</t>
  </si>
  <si>
    <t>SVEUKUPNO RADOVI S PDV-om:</t>
  </si>
  <si>
    <t xml:space="preserve">TROŠKOVNIK ZA UREĐENJE PROSTORA NA LOKCIJI II. ZAGORSKA 20                                             </t>
  </si>
  <si>
    <t>LOKACIJA: II. ZAGORSKA 20, 10 000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</si>
</sst>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4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b/>
      <sz val="11"/>
      <color theme="1"/>
      <name val="Cambria"/>
      <family val="1"/>
    </font>
    <font>
      <i/>
      <sz val="11"/>
      <color theme="1"/>
      <name val="Cambria"/>
      <family val="1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7" xfId="0" applyFont="1" applyBorder="1"/>
    <xf numFmtId="0" fontId="2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0" xfId="0" applyFont="1"/>
    <xf numFmtId="0" fontId="1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/>
    </xf>
    <xf numFmtId="0" fontId="2" fillId="0" borderId="12" xfId="0" applyFont="1" applyBorder="1"/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2" borderId="4" xfId="0" applyNumberFormat="1" applyFill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4" fontId="1" fillId="2" borderId="1" xfId="0" applyNumberFormat="1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2" borderId="17" xfId="0" applyFill="1" applyBorder="1" applyAlignment="1">
      <alignment horizontal="center" vertical="center"/>
    </xf>
    <xf numFmtId="4" fontId="0" fillId="2" borderId="18" xfId="0" applyNumberFormat="1" applyFill="1" applyBorder="1" applyAlignment="1">
      <alignment horizontal="center" vertical="center"/>
    </xf>
    <xf numFmtId="4" fontId="0" fillId="2" borderId="21" xfId="0" applyNumberFormat="1" applyFill="1" applyBorder="1" applyAlignment="1">
      <alignment horizontal="center" vertical="center"/>
    </xf>
    <xf numFmtId="4" fontId="7" fillId="0" borderId="16" xfId="0" applyNumberFormat="1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7" fillId="0" borderId="19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3"/>
  <sheetViews>
    <sheetView tabSelected="1" topLeftCell="A89" workbookViewId="0">
      <selection activeCell="E108" sqref="E108"/>
    </sheetView>
  </sheetViews>
  <sheetFormatPr defaultRowHeight="14.4" x14ac:dyDescent="0.3"/>
  <cols>
    <col min="1" max="1" width="6.88671875" customWidth="1"/>
    <col min="2" max="2" width="52.109375" customWidth="1"/>
    <col min="3" max="3" width="13.6640625" style="6" customWidth="1"/>
    <col min="4" max="4" width="13" style="6" customWidth="1"/>
    <col min="5" max="5" width="16" style="6" customWidth="1"/>
    <col min="6" max="6" width="17.5546875" customWidth="1"/>
  </cols>
  <sheetData>
    <row r="1" spans="1:8" x14ac:dyDescent="0.3">
      <c r="A1" s="1"/>
      <c r="B1" s="1"/>
      <c r="C1" s="4"/>
      <c r="D1" s="4"/>
      <c r="E1" s="4"/>
      <c r="F1" s="1"/>
    </row>
    <row r="2" spans="1:8" ht="15.6" x14ac:dyDescent="0.3">
      <c r="A2" s="13" t="s">
        <v>0</v>
      </c>
      <c r="B2" s="1"/>
      <c r="C2" s="4"/>
      <c r="D2" s="4"/>
      <c r="E2" s="4"/>
      <c r="F2" s="1"/>
    </row>
    <row r="3" spans="1:8" ht="15.6" x14ac:dyDescent="0.3">
      <c r="A3" s="13" t="s">
        <v>1</v>
      </c>
      <c r="B3" s="1"/>
      <c r="C3" s="4"/>
      <c r="D3" s="4"/>
      <c r="E3" s="4"/>
      <c r="F3" s="1"/>
    </row>
    <row r="4" spans="1:8" ht="15.6" x14ac:dyDescent="0.3">
      <c r="A4" s="13" t="s">
        <v>2</v>
      </c>
      <c r="B4" s="1"/>
      <c r="C4" s="4"/>
      <c r="D4" s="4"/>
      <c r="E4" s="4"/>
      <c r="F4" s="1"/>
    </row>
    <row r="5" spans="1:8" x14ac:dyDescent="0.3">
      <c r="A5" s="1"/>
      <c r="B5" s="1"/>
      <c r="C5" s="4"/>
      <c r="D5" s="4"/>
      <c r="E5" s="4"/>
      <c r="F5" s="1"/>
    </row>
    <row r="6" spans="1:8" ht="15.6" x14ac:dyDescent="0.3">
      <c r="A6" s="13" t="s">
        <v>128</v>
      </c>
      <c r="B6" s="1"/>
      <c r="C6" s="4"/>
      <c r="D6" s="4"/>
      <c r="E6" s="4"/>
      <c r="F6" s="1"/>
    </row>
    <row r="7" spans="1:8" x14ac:dyDescent="0.3">
      <c r="A7" s="1"/>
      <c r="B7" s="1"/>
      <c r="C7" s="4"/>
      <c r="D7" s="4"/>
      <c r="E7" s="4"/>
      <c r="F7" s="1"/>
    </row>
    <row r="8" spans="1:8" ht="36.75" customHeight="1" x14ac:dyDescent="0.3">
      <c r="A8" s="46" t="s">
        <v>127</v>
      </c>
      <c r="B8" s="46"/>
      <c r="C8" s="46"/>
      <c r="D8" s="46"/>
      <c r="E8" s="46"/>
      <c r="F8" s="46"/>
      <c r="G8" s="37"/>
      <c r="H8" s="37"/>
    </row>
    <row r="9" spans="1:8" x14ac:dyDescent="0.3">
      <c r="A9" s="1"/>
      <c r="B9" s="1"/>
      <c r="C9" s="4"/>
      <c r="D9" s="4"/>
      <c r="E9" s="4"/>
      <c r="F9" s="1"/>
    </row>
    <row r="10" spans="1:8" ht="50.25" customHeight="1" thickBot="1" x14ac:dyDescent="0.35">
      <c r="A10" s="18" t="s">
        <v>3</v>
      </c>
      <c r="B10" s="19" t="s">
        <v>4</v>
      </c>
      <c r="C10" s="19" t="s">
        <v>5</v>
      </c>
      <c r="D10" s="19" t="s">
        <v>117</v>
      </c>
      <c r="E10" s="20" t="s">
        <v>118</v>
      </c>
      <c r="F10" s="21" t="s">
        <v>116</v>
      </c>
    </row>
    <row r="11" spans="1:8" ht="15.6" thickTop="1" thickBot="1" x14ac:dyDescent="0.35">
      <c r="A11" s="9"/>
      <c r="B11" s="10" t="s">
        <v>18</v>
      </c>
      <c r="C11" s="11"/>
      <c r="D11" s="11"/>
      <c r="E11" s="12"/>
      <c r="F11" s="12"/>
    </row>
    <row r="12" spans="1:8" ht="42" x14ac:dyDescent="0.3">
      <c r="A12" s="7" t="s">
        <v>11</v>
      </c>
      <c r="B12" s="8" t="s">
        <v>6</v>
      </c>
      <c r="C12" s="7" t="s">
        <v>16</v>
      </c>
      <c r="D12" s="7">
        <v>1</v>
      </c>
      <c r="E12" s="29">
        <v>250</v>
      </c>
      <c r="F12" s="30">
        <f>D12*E12</f>
        <v>250</v>
      </c>
    </row>
    <row r="13" spans="1:8" ht="231.6" customHeight="1" x14ac:dyDescent="0.3">
      <c r="A13" s="5" t="s">
        <v>12</v>
      </c>
      <c r="B13" s="40" t="s">
        <v>7</v>
      </c>
      <c r="C13" s="5" t="s">
        <v>16</v>
      </c>
      <c r="D13" s="5">
        <v>1</v>
      </c>
      <c r="E13" s="30">
        <v>1500</v>
      </c>
      <c r="F13" s="30">
        <f t="shared" ref="F13:F17" si="0">D13*E13</f>
        <v>1500</v>
      </c>
    </row>
    <row r="14" spans="1:8" ht="28.2" x14ac:dyDescent="0.3">
      <c r="A14" s="5" t="s">
        <v>13</v>
      </c>
      <c r="B14" s="3" t="s">
        <v>8</v>
      </c>
      <c r="C14" s="5" t="s">
        <v>17</v>
      </c>
      <c r="D14" s="5">
        <v>45</v>
      </c>
      <c r="E14" s="30">
        <v>8</v>
      </c>
      <c r="F14" s="30">
        <f t="shared" si="0"/>
        <v>360</v>
      </c>
    </row>
    <row r="15" spans="1:8" ht="55.8" x14ac:dyDescent="0.3">
      <c r="A15" s="5" t="s">
        <v>14</v>
      </c>
      <c r="B15" s="3" t="s">
        <v>9</v>
      </c>
      <c r="C15" s="5" t="s">
        <v>17</v>
      </c>
      <c r="D15" s="5">
        <v>135</v>
      </c>
      <c r="E15" s="30">
        <v>20</v>
      </c>
      <c r="F15" s="30">
        <f t="shared" si="0"/>
        <v>2700</v>
      </c>
    </row>
    <row r="16" spans="1:8" ht="28.2" x14ac:dyDescent="0.3">
      <c r="A16" s="5" t="s">
        <v>15</v>
      </c>
      <c r="B16" s="3" t="s">
        <v>35</v>
      </c>
      <c r="C16" s="5" t="s">
        <v>17</v>
      </c>
      <c r="D16" s="5">
        <v>10</v>
      </c>
      <c r="E16" s="30">
        <v>70</v>
      </c>
      <c r="F16" s="30">
        <f t="shared" si="0"/>
        <v>700</v>
      </c>
    </row>
    <row r="17" spans="1:6" ht="28.2" x14ac:dyDescent="0.3">
      <c r="A17" s="5" t="s">
        <v>31</v>
      </c>
      <c r="B17" s="3" t="s">
        <v>10</v>
      </c>
      <c r="C17" s="5" t="s">
        <v>17</v>
      </c>
      <c r="D17" s="5">
        <v>20</v>
      </c>
      <c r="E17" s="30">
        <v>15</v>
      </c>
      <c r="F17" s="30">
        <f t="shared" si="0"/>
        <v>300</v>
      </c>
    </row>
    <row r="18" spans="1:6" x14ac:dyDescent="0.3">
      <c r="A18" s="22" t="s">
        <v>105</v>
      </c>
      <c r="B18" s="23" t="s">
        <v>19</v>
      </c>
      <c r="C18" s="24"/>
      <c r="D18" s="25"/>
      <c r="E18" s="31"/>
      <c r="F18" s="38">
        <f>SUM(F12:F17)</f>
        <v>5810</v>
      </c>
    </row>
    <row r="19" spans="1:6" ht="15" thickBot="1" x14ac:dyDescent="0.35">
      <c r="A19" s="14"/>
      <c r="B19" s="15" t="s">
        <v>20</v>
      </c>
      <c r="C19" s="16"/>
      <c r="D19" s="16"/>
      <c r="E19" s="32"/>
      <c r="F19" s="32"/>
    </row>
    <row r="20" spans="1:6" ht="42" x14ac:dyDescent="0.3">
      <c r="A20" s="7" t="s">
        <v>11</v>
      </c>
      <c r="B20" s="8" t="s">
        <v>21</v>
      </c>
      <c r="C20" s="7" t="s">
        <v>36</v>
      </c>
      <c r="D20" s="7">
        <v>22</v>
      </c>
      <c r="E20" s="29">
        <v>100</v>
      </c>
      <c r="F20" s="30">
        <f>D20*E20</f>
        <v>2200</v>
      </c>
    </row>
    <row r="21" spans="1:6" ht="28.2" x14ac:dyDescent="0.3">
      <c r="A21" s="5" t="s">
        <v>12</v>
      </c>
      <c r="B21" s="3" t="s">
        <v>22</v>
      </c>
      <c r="C21" s="5" t="s">
        <v>37</v>
      </c>
      <c r="D21" s="5">
        <v>4</v>
      </c>
      <c r="E21" s="30">
        <v>55</v>
      </c>
      <c r="F21" s="30">
        <f t="shared" ref="F21:F28" si="1">D21*E21</f>
        <v>220</v>
      </c>
    </row>
    <row r="22" spans="1:6" x14ac:dyDescent="0.3">
      <c r="A22" s="5" t="s">
        <v>13</v>
      </c>
      <c r="B22" s="2" t="s">
        <v>23</v>
      </c>
      <c r="C22" s="5" t="s">
        <v>37</v>
      </c>
      <c r="D22" s="5">
        <v>4</v>
      </c>
      <c r="E22" s="30">
        <v>40</v>
      </c>
      <c r="F22" s="30">
        <f t="shared" si="1"/>
        <v>160</v>
      </c>
    </row>
    <row r="23" spans="1:6" x14ac:dyDescent="0.3">
      <c r="A23" s="5" t="s">
        <v>14</v>
      </c>
      <c r="B23" s="2" t="s">
        <v>24</v>
      </c>
      <c r="C23" s="5" t="s">
        <v>37</v>
      </c>
      <c r="D23" s="5">
        <v>4</v>
      </c>
      <c r="E23" s="30">
        <v>60</v>
      </c>
      <c r="F23" s="30">
        <f t="shared" si="1"/>
        <v>240</v>
      </c>
    </row>
    <row r="24" spans="1:6" x14ac:dyDescent="0.3">
      <c r="A24" s="5" t="s">
        <v>15</v>
      </c>
      <c r="B24" s="2" t="s">
        <v>25</v>
      </c>
      <c r="C24" s="5" t="s">
        <v>37</v>
      </c>
      <c r="D24" s="5">
        <v>2</v>
      </c>
      <c r="E24" s="30">
        <v>15</v>
      </c>
      <c r="F24" s="30">
        <f t="shared" si="1"/>
        <v>30</v>
      </c>
    </row>
    <row r="25" spans="1:6" x14ac:dyDescent="0.3">
      <c r="A25" s="5" t="s">
        <v>31</v>
      </c>
      <c r="B25" s="2" t="s">
        <v>26</v>
      </c>
      <c r="C25" s="5" t="s">
        <v>37</v>
      </c>
      <c r="D25" s="5">
        <v>4</v>
      </c>
      <c r="E25" s="30">
        <v>20</v>
      </c>
      <c r="F25" s="30">
        <f t="shared" si="1"/>
        <v>80</v>
      </c>
    </row>
    <row r="26" spans="1:6" x14ac:dyDescent="0.3">
      <c r="A26" s="5" t="s">
        <v>32</v>
      </c>
      <c r="B26" s="2" t="s">
        <v>27</v>
      </c>
      <c r="C26" s="5" t="s">
        <v>37</v>
      </c>
      <c r="D26" s="5">
        <v>4</v>
      </c>
      <c r="E26" s="30">
        <v>20</v>
      </c>
      <c r="F26" s="30">
        <f t="shared" si="1"/>
        <v>80</v>
      </c>
    </row>
    <row r="27" spans="1:6" x14ac:dyDescent="0.3">
      <c r="A27" s="5" t="s">
        <v>33</v>
      </c>
      <c r="B27" s="2" t="s">
        <v>28</v>
      </c>
      <c r="C27" s="5" t="s">
        <v>37</v>
      </c>
      <c r="D27" s="5">
        <v>2</v>
      </c>
      <c r="E27" s="30">
        <v>70</v>
      </c>
      <c r="F27" s="30">
        <f t="shared" si="1"/>
        <v>140</v>
      </c>
    </row>
    <row r="28" spans="1:6" x14ac:dyDescent="0.3">
      <c r="A28" s="5" t="s">
        <v>34</v>
      </c>
      <c r="B28" s="2" t="s">
        <v>29</v>
      </c>
      <c r="C28" s="5" t="s">
        <v>37</v>
      </c>
      <c r="D28" s="5">
        <v>2</v>
      </c>
      <c r="E28" s="30">
        <v>55</v>
      </c>
      <c r="F28" s="30">
        <f t="shared" si="1"/>
        <v>110</v>
      </c>
    </row>
    <row r="29" spans="1:6" x14ac:dyDescent="0.3">
      <c r="A29" s="22" t="s">
        <v>106</v>
      </c>
      <c r="B29" s="26" t="s">
        <v>30</v>
      </c>
      <c r="C29" s="24"/>
      <c r="D29" s="25"/>
      <c r="E29" s="31"/>
      <c r="F29" s="38">
        <f>SUM(F20:F28)</f>
        <v>3260</v>
      </c>
    </row>
    <row r="30" spans="1:6" ht="15" thickBot="1" x14ac:dyDescent="0.35">
      <c r="A30" s="14"/>
      <c r="B30" s="17" t="s">
        <v>119</v>
      </c>
      <c r="C30" s="16"/>
      <c r="D30" s="16"/>
      <c r="E30" s="32"/>
      <c r="F30" s="32"/>
    </row>
    <row r="31" spans="1:6" ht="28.2" x14ac:dyDescent="0.3">
      <c r="A31" s="7" t="s">
        <v>11</v>
      </c>
      <c r="B31" s="8" t="s">
        <v>38</v>
      </c>
      <c r="C31" s="7" t="s">
        <v>36</v>
      </c>
      <c r="D31" s="7">
        <v>26</v>
      </c>
      <c r="E31" s="29">
        <v>12</v>
      </c>
      <c r="F31" s="30">
        <f>D31*E31</f>
        <v>312</v>
      </c>
    </row>
    <row r="32" spans="1:6" ht="42" x14ac:dyDescent="0.3">
      <c r="A32" s="5" t="s">
        <v>12</v>
      </c>
      <c r="B32" s="3" t="s">
        <v>39</v>
      </c>
      <c r="C32" s="5" t="s">
        <v>36</v>
      </c>
      <c r="D32" s="5">
        <v>32</v>
      </c>
      <c r="E32" s="30">
        <v>15</v>
      </c>
      <c r="F32" s="30">
        <f t="shared" ref="F32:F39" si="2">D32*E32</f>
        <v>480</v>
      </c>
    </row>
    <row r="33" spans="1:6" ht="28.2" x14ac:dyDescent="0.3">
      <c r="A33" s="5" t="s">
        <v>13</v>
      </c>
      <c r="B33" s="3" t="s">
        <v>40</v>
      </c>
      <c r="C33" s="5" t="s">
        <v>37</v>
      </c>
      <c r="D33" s="5">
        <v>4</v>
      </c>
      <c r="E33" s="30">
        <v>80</v>
      </c>
      <c r="F33" s="30">
        <f t="shared" si="2"/>
        <v>320</v>
      </c>
    </row>
    <row r="34" spans="1:6" ht="28.2" x14ac:dyDescent="0.3">
      <c r="A34" s="5" t="s">
        <v>14</v>
      </c>
      <c r="B34" s="3" t="s">
        <v>41</v>
      </c>
      <c r="C34" s="5" t="s">
        <v>37</v>
      </c>
      <c r="D34" s="5">
        <v>5</v>
      </c>
      <c r="E34" s="30">
        <v>90</v>
      </c>
      <c r="F34" s="30">
        <f t="shared" si="2"/>
        <v>450</v>
      </c>
    </row>
    <row r="35" spans="1:6" x14ac:dyDescent="0.3">
      <c r="A35" s="5" t="s">
        <v>15</v>
      </c>
      <c r="B35" s="2" t="s">
        <v>42</v>
      </c>
      <c r="C35" s="5" t="s">
        <v>37</v>
      </c>
      <c r="D35" s="5">
        <v>11</v>
      </c>
      <c r="E35" s="30">
        <v>20</v>
      </c>
      <c r="F35" s="30">
        <f t="shared" si="2"/>
        <v>220</v>
      </c>
    </row>
    <row r="36" spans="1:6" x14ac:dyDescent="0.3">
      <c r="A36" s="5" t="s">
        <v>31</v>
      </c>
      <c r="B36" s="2" t="s">
        <v>43</v>
      </c>
      <c r="C36" s="5" t="s">
        <v>37</v>
      </c>
      <c r="D36" s="5">
        <v>6</v>
      </c>
      <c r="E36" s="30">
        <v>20</v>
      </c>
      <c r="F36" s="30">
        <f t="shared" si="2"/>
        <v>120</v>
      </c>
    </row>
    <row r="37" spans="1:6" x14ac:dyDescent="0.3">
      <c r="A37" s="5" t="s">
        <v>32</v>
      </c>
      <c r="B37" s="2" t="s">
        <v>44</v>
      </c>
      <c r="C37" s="5" t="s">
        <v>37</v>
      </c>
      <c r="D37" s="5">
        <v>2</v>
      </c>
      <c r="E37" s="30">
        <v>25</v>
      </c>
      <c r="F37" s="30">
        <f t="shared" si="2"/>
        <v>50</v>
      </c>
    </row>
    <row r="38" spans="1:6" x14ac:dyDescent="0.3">
      <c r="A38" s="5" t="s">
        <v>33</v>
      </c>
      <c r="B38" s="2" t="s">
        <v>45</v>
      </c>
      <c r="C38" s="5" t="s">
        <v>37</v>
      </c>
      <c r="D38" s="5">
        <v>1</v>
      </c>
      <c r="E38" s="30">
        <v>25</v>
      </c>
      <c r="F38" s="30">
        <f t="shared" si="2"/>
        <v>25</v>
      </c>
    </row>
    <row r="39" spans="1:6" ht="41.4" x14ac:dyDescent="0.3">
      <c r="A39" s="5" t="s">
        <v>34</v>
      </c>
      <c r="B39" s="40" t="s">
        <v>46</v>
      </c>
      <c r="C39" s="5" t="s">
        <v>37</v>
      </c>
      <c r="D39" s="5">
        <v>12</v>
      </c>
      <c r="E39" s="30">
        <v>70</v>
      </c>
      <c r="F39" s="30">
        <f t="shared" si="2"/>
        <v>840</v>
      </c>
    </row>
    <row r="40" spans="1:6" x14ac:dyDescent="0.3">
      <c r="A40" s="22" t="s">
        <v>107</v>
      </c>
      <c r="B40" s="26" t="s">
        <v>104</v>
      </c>
      <c r="C40" s="24"/>
      <c r="D40" s="25"/>
      <c r="E40" s="31"/>
      <c r="F40" s="38">
        <f>SUM(F31:F39)</f>
        <v>2817</v>
      </c>
    </row>
    <row r="41" spans="1:6" ht="15" thickBot="1" x14ac:dyDescent="0.35">
      <c r="A41" s="14"/>
      <c r="B41" s="17" t="s">
        <v>47</v>
      </c>
      <c r="C41" s="16"/>
      <c r="D41" s="16"/>
      <c r="E41" s="32"/>
      <c r="F41" s="32"/>
    </row>
    <row r="42" spans="1:6" ht="42" x14ac:dyDescent="0.3">
      <c r="A42" s="7" t="s">
        <v>11</v>
      </c>
      <c r="B42" s="8" t="s">
        <v>48</v>
      </c>
      <c r="C42" s="7" t="s">
        <v>36</v>
      </c>
      <c r="D42" s="7">
        <v>68</v>
      </c>
      <c r="E42" s="29">
        <v>15</v>
      </c>
      <c r="F42" s="30">
        <f>D42*E42</f>
        <v>1020</v>
      </c>
    </row>
    <row r="43" spans="1:6" ht="69" x14ac:dyDescent="0.3">
      <c r="A43" s="5" t="s">
        <v>12</v>
      </c>
      <c r="B43" s="40" t="s">
        <v>120</v>
      </c>
      <c r="C43" s="5" t="s">
        <v>36</v>
      </c>
      <c r="D43" s="5">
        <v>68</v>
      </c>
      <c r="E43" s="30">
        <v>35</v>
      </c>
      <c r="F43" s="30">
        <f t="shared" ref="F43:F45" si="3">D43*E43</f>
        <v>2380</v>
      </c>
    </row>
    <row r="44" spans="1:6" ht="28.2" x14ac:dyDescent="0.3">
      <c r="A44" s="5" t="s">
        <v>13</v>
      </c>
      <c r="B44" s="3" t="s">
        <v>49</v>
      </c>
      <c r="C44" s="5" t="s">
        <v>17</v>
      </c>
      <c r="D44" s="5">
        <v>180</v>
      </c>
      <c r="E44" s="30">
        <v>15</v>
      </c>
      <c r="F44" s="30">
        <f t="shared" si="3"/>
        <v>2700</v>
      </c>
    </row>
    <row r="45" spans="1:6" ht="69.599999999999994" x14ac:dyDescent="0.3">
      <c r="A45" s="5" t="s">
        <v>14</v>
      </c>
      <c r="B45" s="3" t="s">
        <v>121</v>
      </c>
      <c r="C45" s="5" t="s">
        <v>17</v>
      </c>
      <c r="D45" s="5">
        <v>180</v>
      </c>
      <c r="E45" s="30">
        <v>35</v>
      </c>
      <c r="F45" s="30">
        <f t="shared" si="3"/>
        <v>6300</v>
      </c>
    </row>
    <row r="46" spans="1:6" x14ac:dyDescent="0.3">
      <c r="A46" s="22" t="s">
        <v>108</v>
      </c>
      <c r="B46" s="23" t="s">
        <v>50</v>
      </c>
      <c r="C46" s="24"/>
      <c r="D46" s="25"/>
      <c r="E46" s="31"/>
      <c r="F46" s="38">
        <f>SUM(F42:F45)</f>
        <v>12400</v>
      </c>
    </row>
    <row r="47" spans="1:6" ht="15" thickBot="1" x14ac:dyDescent="0.35">
      <c r="A47" s="14"/>
      <c r="B47" s="15" t="s">
        <v>51</v>
      </c>
      <c r="C47" s="16"/>
      <c r="D47" s="16"/>
      <c r="E47" s="32"/>
      <c r="F47" s="32"/>
    </row>
    <row r="48" spans="1:6" ht="55.2" x14ac:dyDescent="0.3">
      <c r="A48" s="7" t="s">
        <v>11</v>
      </c>
      <c r="B48" s="41" t="s">
        <v>52</v>
      </c>
      <c r="C48" s="7" t="s">
        <v>17</v>
      </c>
      <c r="D48" s="7">
        <v>25</v>
      </c>
      <c r="E48" s="29">
        <v>35</v>
      </c>
      <c r="F48" s="30">
        <f>D48*E48</f>
        <v>875</v>
      </c>
    </row>
    <row r="49" spans="1:6" ht="28.2" x14ac:dyDescent="0.3">
      <c r="A49" s="5" t="s">
        <v>12</v>
      </c>
      <c r="B49" s="3" t="s">
        <v>53</v>
      </c>
      <c r="C49" s="5" t="s">
        <v>17</v>
      </c>
      <c r="D49" s="5">
        <v>12</v>
      </c>
      <c r="E49" s="30">
        <v>25</v>
      </c>
      <c r="F49" s="30">
        <f t="shared" ref="F49:F53" si="4">D49*E49</f>
        <v>300</v>
      </c>
    </row>
    <row r="50" spans="1:6" ht="28.2" x14ac:dyDescent="0.3">
      <c r="A50" s="5" t="s">
        <v>13</v>
      </c>
      <c r="B50" s="3" t="s">
        <v>54</v>
      </c>
      <c r="C50" s="5" t="s">
        <v>17</v>
      </c>
      <c r="D50" s="5">
        <v>135</v>
      </c>
      <c r="E50" s="30">
        <v>10</v>
      </c>
      <c r="F50" s="30">
        <f t="shared" si="4"/>
        <v>1350</v>
      </c>
    </row>
    <row r="51" spans="1:6" ht="55.8" x14ac:dyDescent="0.3">
      <c r="A51" s="5" t="s">
        <v>14</v>
      </c>
      <c r="B51" s="3" t="s">
        <v>122</v>
      </c>
      <c r="C51" s="5" t="s">
        <v>17</v>
      </c>
      <c r="D51" s="5">
        <v>135</v>
      </c>
      <c r="E51" s="30">
        <v>25</v>
      </c>
      <c r="F51" s="30">
        <f t="shared" si="4"/>
        <v>3375</v>
      </c>
    </row>
    <row r="52" spans="1:6" ht="28.2" x14ac:dyDescent="0.3">
      <c r="A52" s="5" t="s">
        <v>15</v>
      </c>
      <c r="B52" s="3" t="s">
        <v>55</v>
      </c>
      <c r="C52" s="5" t="s">
        <v>36</v>
      </c>
      <c r="D52" s="5">
        <v>48</v>
      </c>
      <c r="E52" s="30">
        <v>10</v>
      </c>
      <c r="F52" s="30">
        <f t="shared" si="4"/>
        <v>480</v>
      </c>
    </row>
    <row r="53" spans="1:6" ht="28.2" x14ac:dyDescent="0.3">
      <c r="A53" s="5" t="s">
        <v>31</v>
      </c>
      <c r="B53" s="3" t="s">
        <v>56</v>
      </c>
      <c r="C53" s="5" t="s">
        <v>36</v>
      </c>
      <c r="D53" s="5">
        <v>115</v>
      </c>
      <c r="E53" s="30">
        <v>20</v>
      </c>
      <c r="F53" s="30">
        <f t="shared" si="4"/>
        <v>2300</v>
      </c>
    </row>
    <row r="54" spans="1:6" x14ac:dyDescent="0.3">
      <c r="A54" s="22" t="s">
        <v>109</v>
      </c>
      <c r="B54" s="26" t="s">
        <v>57</v>
      </c>
      <c r="C54" s="24"/>
      <c r="D54" s="25"/>
      <c r="E54" s="31"/>
      <c r="F54" s="38">
        <f>SUM(F48:F53)</f>
        <v>8680</v>
      </c>
    </row>
    <row r="55" spans="1:6" ht="15" thickBot="1" x14ac:dyDescent="0.35">
      <c r="A55" s="14"/>
      <c r="B55" s="17" t="s">
        <v>58</v>
      </c>
      <c r="C55" s="16"/>
      <c r="D55" s="16"/>
      <c r="E55" s="32"/>
      <c r="F55" s="32"/>
    </row>
    <row r="56" spans="1:6" ht="28.2" x14ac:dyDescent="0.3">
      <c r="A56" s="7" t="s">
        <v>11</v>
      </c>
      <c r="B56" s="8" t="s">
        <v>59</v>
      </c>
      <c r="C56" s="7" t="s">
        <v>17</v>
      </c>
      <c r="D56" s="7">
        <v>265</v>
      </c>
      <c r="E56" s="29">
        <v>6</v>
      </c>
      <c r="F56" s="30">
        <f>D56*E56</f>
        <v>1590</v>
      </c>
    </row>
    <row r="57" spans="1:6" ht="28.2" x14ac:dyDescent="0.3">
      <c r="A57" s="5" t="s">
        <v>12</v>
      </c>
      <c r="B57" s="3" t="s">
        <v>60</v>
      </c>
      <c r="C57" s="5" t="s">
        <v>17</v>
      </c>
      <c r="D57" s="5">
        <v>620</v>
      </c>
      <c r="E57" s="30">
        <v>2</v>
      </c>
      <c r="F57" s="30">
        <f t="shared" ref="F57:F66" si="5">D57*E57</f>
        <v>1240</v>
      </c>
    </row>
    <row r="58" spans="1:6" ht="55.8" x14ac:dyDescent="0.3">
      <c r="A58" s="5" t="s">
        <v>13</v>
      </c>
      <c r="B58" s="3" t="s">
        <v>123</v>
      </c>
      <c r="C58" s="5" t="s">
        <v>17</v>
      </c>
      <c r="D58" s="5">
        <v>450</v>
      </c>
      <c r="E58" s="30">
        <v>7</v>
      </c>
      <c r="F58" s="30">
        <f t="shared" si="5"/>
        <v>3150</v>
      </c>
    </row>
    <row r="59" spans="1:6" x14ac:dyDescent="0.3">
      <c r="A59" s="5" t="s">
        <v>14</v>
      </c>
      <c r="B59" s="3" t="s">
        <v>61</v>
      </c>
      <c r="C59" s="5" t="s">
        <v>17</v>
      </c>
      <c r="D59" s="5">
        <v>170</v>
      </c>
      <c r="E59" s="30">
        <v>9</v>
      </c>
      <c r="F59" s="30">
        <f t="shared" si="5"/>
        <v>1530</v>
      </c>
    </row>
    <row r="60" spans="1:6" x14ac:dyDescent="0.3">
      <c r="A60" s="5" t="s">
        <v>15</v>
      </c>
      <c r="B60" s="2" t="s">
        <v>62</v>
      </c>
      <c r="C60" s="5" t="s">
        <v>36</v>
      </c>
      <c r="D60" s="5">
        <v>50</v>
      </c>
      <c r="E60" s="30">
        <v>5</v>
      </c>
      <c r="F60" s="30">
        <f t="shared" si="5"/>
        <v>250</v>
      </c>
    </row>
    <row r="61" spans="1:6" ht="55.8" x14ac:dyDescent="0.3">
      <c r="A61" s="5" t="s">
        <v>31</v>
      </c>
      <c r="B61" s="3" t="s">
        <v>71</v>
      </c>
      <c r="C61" s="5" t="s">
        <v>17</v>
      </c>
      <c r="D61" s="5">
        <v>30</v>
      </c>
      <c r="E61" s="30">
        <v>8</v>
      </c>
      <c r="F61" s="30">
        <f t="shared" si="5"/>
        <v>240</v>
      </c>
    </row>
    <row r="62" spans="1:6" ht="55.2" x14ac:dyDescent="0.3">
      <c r="A62" s="5" t="s">
        <v>32</v>
      </c>
      <c r="B62" s="40" t="s">
        <v>63</v>
      </c>
      <c r="C62" s="5" t="s">
        <v>17</v>
      </c>
      <c r="D62" s="5">
        <v>26</v>
      </c>
      <c r="E62" s="30">
        <v>8</v>
      </c>
      <c r="F62" s="30">
        <f t="shared" si="5"/>
        <v>208</v>
      </c>
    </row>
    <row r="63" spans="1:6" ht="28.2" x14ac:dyDescent="0.3">
      <c r="A63" s="5" t="s">
        <v>33</v>
      </c>
      <c r="B63" s="3" t="s">
        <v>64</v>
      </c>
      <c r="C63" s="5" t="s">
        <v>37</v>
      </c>
      <c r="D63" s="5">
        <v>9</v>
      </c>
      <c r="E63" s="30">
        <v>250</v>
      </c>
      <c r="F63" s="30">
        <f t="shared" si="5"/>
        <v>2250</v>
      </c>
    </row>
    <row r="64" spans="1:6" ht="55.2" x14ac:dyDescent="0.3">
      <c r="A64" s="5" t="s">
        <v>34</v>
      </c>
      <c r="B64" s="40" t="s">
        <v>65</v>
      </c>
      <c r="C64" s="5" t="s">
        <v>17</v>
      </c>
      <c r="D64" s="5">
        <v>52</v>
      </c>
      <c r="E64" s="30">
        <v>5</v>
      </c>
      <c r="F64" s="30">
        <f t="shared" si="5"/>
        <v>260</v>
      </c>
    </row>
    <row r="65" spans="1:6" ht="28.2" x14ac:dyDescent="0.3">
      <c r="A65" s="5" t="s">
        <v>69</v>
      </c>
      <c r="B65" s="3" t="s">
        <v>66</v>
      </c>
      <c r="C65" s="5" t="s">
        <v>17</v>
      </c>
      <c r="D65" s="5">
        <v>52</v>
      </c>
      <c r="E65" s="30">
        <v>7</v>
      </c>
      <c r="F65" s="30">
        <f t="shared" si="5"/>
        <v>364</v>
      </c>
    </row>
    <row r="66" spans="1:6" ht="28.2" x14ac:dyDescent="0.3">
      <c r="A66" s="5" t="s">
        <v>70</v>
      </c>
      <c r="B66" s="3" t="s">
        <v>67</v>
      </c>
      <c r="C66" s="5" t="s">
        <v>17</v>
      </c>
      <c r="D66" s="5">
        <v>52</v>
      </c>
      <c r="E66" s="30">
        <v>10</v>
      </c>
      <c r="F66" s="30">
        <f t="shared" si="5"/>
        <v>520</v>
      </c>
    </row>
    <row r="67" spans="1:6" x14ac:dyDescent="0.3">
      <c r="A67" s="22" t="s">
        <v>110</v>
      </c>
      <c r="B67" s="26" t="s">
        <v>68</v>
      </c>
      <c r="C67" s="24"/>
      <c r="D67" s="25"/>
      <c r="E67" s="31"/>
      <c r="F67" s="38">
        <f>SUM(F56:F66)</f>
        <v>11602</v>
      </c>
    </row>
    <row r="68" spans="1:6" ht="15" thickBot="1" x14ac:dyDescent="0.35">
      <c r="A68" s="14"/>
      <c r="B68" s="15" t="s">
        <v>72</v>
      </c>
      <c r="C68" s="16"/>
      <c r="D68" s="16"/>
      <c r="E68" s="32"/>
      <c r="F68" s="32"/>
    </row>
    <row r="69" spans="1:6" ht="28.2" x14ac:dyDescent="0.3">
      <c r="A69" s="7" t="s">
        <v>11</v>
      </c>
      <c r="B69" s="8" t="s">
        <v>73</v>
      </c>
      <c r="C69" s="7" t="s">
        <v>17</v>
      </c>
      <c r="D69" s="7">
        <v>20</v>
      </c>
      <c r="E69" s="29">
        <v>3</v>
      </c>
      <c r="F69" s="30">
        <f>D69*E69</f>
        <v>60</v>
      </c>
    </row>
    <row r="70" spans="1:6" ht="28.2" x14ac:dyDescent="0.3">
      <c r="A70" s="5" t="s">
        <v>12</v>
      </c>
      <c r="B70" s="3" t="s">
        <v>74</v>
      </c>
      <c r="C70" s="5" t="s">
        <v>17</v>
      </c>
      <c r="D70" s="5">
        <v>20</v>
      </c>
      <c r="E70" s="30">
        <v>60</v>
      </c>
      <c r="F70" s="30">
        <f>D70*E70</f>
        <v>1200</v>
      </c>
    </row>
    <row r="71" spans="1:6" x14ac:dyDescent="0.3">
      <c r="A71" s="22" t="s">
        <v>111</v>
      </c>
      <c r="B71" s="26" t="s">
        <v>75</v>
      </c>
      <c r="C71" s="24"/>
      <c r="D71" s="25"/>
      <c r="E71" s="31"/>
      <c r="F71" s="38">
        <f>SUM(F69:F70)</f>
        <v>1260</v>
      </c>
    </row>
    <row r="72" spans="1:6" ht="15" thickBot="1" x14ac:dyDescent="0.35">
      <c r="A72" s="14"/>
      <c r="B72" s="17" t="s">
        <v>76</v>
      </c>
      <c r="C72" s="16"/>
      <c r="D72" s="16"/>
      <c r="E72" s="32"/>
      <c r="F72" s="32"/>
    </row>
    <row r="73" spans="1:6" ht="28.2" x14ac:dyDescent="0.3">
      <c r="A73" s="7" t="s">
        <v>11</v>
      </c>
      <c r="B73" s="8" t="s">
        <v>77</v>
      </c>
      <c r="C73" s="7" t="s">
        <v>17</v>
      </c>
      <c r="D73" s="7">
        <v>45</v>
      </c>
      <c r="E73" s="29">
        <v>35</v>
      </c>
      <c r="F73" s="30">
        <f>D73*E73</f>
        <v>1575</v>
      </c>
    </row>
    <row r="74" spans="1:6" x14ac:dyDescent="0.3">
      <c r="A74" s="5" t="s">
        <v>12</v>
      </c>
      <c r="B74" s="2" t="s">
        <v>102</v>
      </c>
      <c r="C74" s="5" t="s">
        <v>17</v>
      </c>
      <c r="D74" s="5">
        <v>45</v>
      </c>
      <c r="E74" s="30">
        <v>30</v>
      </c>
      <c r="F74" s="30">
        <f t="shared" ref="F74:F75" si="6">D74*E74</f>
        <v>1350</v>
      </c>
    </row>
    <row r="75" spans="1:6" ht="28.2" x14ac:dyDescent="0.3">
      <c r="A75" s="5" t="s">
        <v>13</v>
      </c>
      <c r="B75" s="3" t="s">
        <v>78</v>
      </c>
      <c r="C75" s="5" t="s">
        <v>36</v>
      </c>
      <c r="D75" s="5">
        <v>50</v>
      </c>
      <c r="E75" s="30">
        <v>15</v>
      </c>
      <c r="F75" s="30">
        <f t="shared" si="6"/>
        <v>750</v>
      </c>
    </row>
    <row r="76" spans="1:6" x14ac:dyDescent="0.3">
      <c r="A76" s="22" t="s">
        <v>112</v>
      </c>
      <c r="B76" s="26" t="s">
        <v>79</v>
      </c>
      <c r="C76" s="24"/>
      <c r="D76" s="25"/>
      <c r="E76" s="31"/>
      <c r="F76" s="38">
        <f>SUM(F73:F75)</f>
        <v>3675</v>
      </c>
    </row>
    <row r="77" spans="1:6" ht="15" thickBot="1" x14ac:dyDescent="0.35">
      <c r="A77" s="14"/>
      <c r="B77" s="15" t="s">
        <v>80</v>
      </c>
      <c r="C77" s="16"/>
      <c r="D77" s="16"/>
      <c r="E77" s="32"/>
      <c r="F77" s="32"/>
    </row>
    <row r="78" spans="1:6" ht="64.5" customHeight="1" x14ac:dyDescent="0.3">
      <c r="A78" s="7" t="s">
        <v>11</v>
      </c>
      <c r="B78" s="41" t="s">
        <v>81</v>
      </c>
      <c r="C78" s="7" t="s">
        <v>37</v>
      </c>
      <c r="D78" s="7">
        <v>2</v>
      </c>
      <c r="E78" s="29">
        <v>3500</v>
      </c>
      <c r="F78" s="30">
        <f>D78*E78</f>
        <v>7000</v>
      </c>
    </row>
    <row r="79" spans="1:6" ht="63" customHeight="1" x14ac:dyDescent="0.3">
      <c r="A79" s="5" t="s">
        <v>12</v>
      </c>
      <c r="B79" s="40" t="s">
        <v>82</v>
      </c>
      <c r="C79" s="5" t="s">
        <v>37</v>
      </c>
      <c r="D79" s="5">
        <v>1</v>
      </c>
      <c r="E79" s="30">
        <v>2000</v>
      </c>
      <c r="F79" s="30">
        <f t="shared" ref="F79:F80" si="7">D79*E79</f>
        <v>2000</v>
      </c>
    </row>
    <row r="80" spans="1:6" ht="66" customHeight="1" x14ac:dyDescent="0.3">
      <c r="A80" s="5" t="s">
        <v>13</v>
      </c>
      <c r="B80" s="40" t="s">
        <v>83</v>
      </c>
      <c r="C80" s="5" t="s">
        <v>37</v>
      </c>
      <c r="D80" s="5">
        <v>1</v>
      </c>
      <c r="E80" s="30">
        <v>1000</v>
      </c>
      <c r="F80" s="30">
        <f t="shared" si="7"/>
        <v>1000</v>
      </c>
    </row>
    <row r="81" spans="1:6" x14ac:dyDescent="0.3">
      <c r="A81" s="22" t="s">
        <v>113</v>
      </c>
      <c r="B81" s="23" t="s">
        <v>84</v>
      </c>
      <c r="C81" s="24"/>
      <c r="D81" s="25"/>
      <c r="E81" s="31"/>
      <c r="F81" s="38">
        <f>SUM(F78:F80)</f>
        <v>10000</v>
      </c>
    </row>
    <row r="82" spans="1:6" ht="15" thickBot="1" x14ac:dyDescent="0.35">
      <c r="A82" s="14"/>
      <c r="B82" s="15" t="s">
        <v>85</v>
      </c>
      <c r="C82" s="16"/>
      <c r="D82" s="16"/>
      <c r="E82" s="32"/>
      <c r="F82" s="32"/>
    </row>
    <row r="83" spans="1:6" ht="47.25" customHeight="1" x14ac:dyDescent="0.3">
      <c r="A83" s="7" t="s">
        <v>11</v>
      </c>
      <c r="B83" s="8" t="s">
        <v>86</v>
      </c>
      <c r="C83" s="7"/>
      <c r="D83" s="7"/>
      <c r="E83" s="33"/>
      <c r="F83" s="34"/>
    </row>
    <row r="84" spans="1:6" x14ac:dyDescent="0.3">
      <c r="A84" s="5"/>
      <c r="B84" s="2" t="s">
        <v>87</v>
      </c>
      <c r="C84" s="5" t="s">
        <v>37</v>
      </c>
      <c r="D84" s="5">
        <v>1</v>
      </c>
      <c r="E84" s="34">
        <v>2500</v>
      </c>
      <c r="F84" s="34">
        <f>D84*E84</f>
        <v>2500</v>
      </c>
    </row>
    <row r="85" spans="1:6" x14ac:dyDescent="0.3">
      <c r="A85" s="5"/>
      <c r="B85" s="2" t="s">
        <v>89</v>
      </c>
      <c r="C85" s="5" t="s">
        <v>36</v>
      </c>
      <c r="D85" s="5">
        <v>6.3</v>
      </c>
      <c r="E85" s="34">
        <v>20</v>
      </c>
      <c r="F85" s="34">
        <f t="shared" ref="F85:F86" si="8">D85*E85</f>
        <v>126</v>
      </c>
    </row>
    <row r="86" spans="1:6" x14ac:dyDescent="0.3">
      <c r="A86" s="5"/>
      <c r="B86" s="2" t="s">
        <v>88</v>
      </c>
      <c r="C86" s="5" t="s">
        <v>36</v>
      </c>
      <c r="D86" s="5">
        <v>6.3</v>
      </c>
      <c r="E86" s="34">
        <v>20</v>
      </c>
      <c r="F86" s="34">
        <f t="shared" si="8"/>
        <v>126</v>
      </c>
    </row>
    <row r="87" spans="1:6" ht="42" x14ac:dyDescent="0.3">
      <c r="A87" s="5" t="s">
        <v>12</v>
      </c>
      <c r="B87" s="3" t="s">
        <v>90</v>
      </c>
      <c r="C87" s="5"/>
      <c r="D87" s="5"/>
      <c r="E87" s="34"/>
      <c r="F87" s="34"/>
    </row>
    <row r="88" spans="1:6" x14ac:dyDescent="0.3">
      <c r="A88" s="5"/>
      <c r="B88" s="2" t="s">
        <v>91</v>
      </c>
      <c r="C88" s="5" t="s">
        <v>37</v>
      </c>
      <c r="D88" s="5">
        <v>3</v>
      </c>
      <c r="E88" s="34">
        <v>300</v>
      </c>
      <c r="F88" s="34">
        <f>D88*E88</f>
        <v>900</v>
      </c>
    </row>
    <row r="89" spans="1:6" x14ac:dyDescent="0.3">
      <c r="A89" s="5"/>
      <c r="B89" s="2" t="s">
        <v>92</v>
      </c>
      <c r="C89" s="5" t="s">
        <v>36</v>
      </c>
      <c r="D89" s="5">
        <v>6.3</v>
      </c>
      <c r="E89" s="34">
        <v>20</v>
      </c>
      <c r="F89" s="34">
        <f t="shared" ref="F89:F96" si="9">D89*E89</f>
        <v>126</v>
      </c>
    </row>
    <row r="90" spans="1:6" x14ac:dyDescent="0.3">
      <c r="A90" s="5"/>
      <c r="B90" s="2" t="s">
        <v>88</v>
      </c>
      <c r="C90" s="5" t="s">
        <v>36</v>
      </c>
      <c r="D90" s="5">
        <v>6.3</v>
      </c>
      <c r="E90" s="34">
        <v>20</v>
      </c>
      <c r="F90" s="34">
        <f t="shared" si="9"/>
        <v>126</v>
      </c>
    </row>
    <row r="91" spans="1:6" ht="50.25" customHeight="1" x14ac:dyDescent="0.3">
      <c r="A91" s="5" t="s">
        <v>13</v>
      </c>
      <c r="B91" s="3" t="s">
        <v>93</v>
      </c>
      <c r="C91" s="5" t="s">
        <v>37</v>
      </c>
      <c r="D91" s="5">
        <v>6</v>
      </c>
      <c r="E91" s="34">
        <v>250</v>
      </c>
      <c r="F91" s="34">
        <f t="shared" si="9"/>
        <v>1500</v>
      </c>
    </row>
    <row r="92" spans="1:6" ht="47.25" customHeight="1" x14ac:dyDescent="0.3">
      <c r="A92" s="5" t="s">
        <v>14</v>
      </c>
      <c r="B92" s="3" t="s">
        <v>94</v>
      </c>
      <c r="C92" s="5" t="s">
        <v>37</v>
      </c>
      <c r="D92" s="5">
        <v>3</v>
      </c>
      <c r="E92" s="34">
        <v>250</v>
      </c>
      <c r="F92" s="34">
        <f t="shared" si="9"/>
        <v>750</v>
      </c>
    </row>
    <row r="93" spans="1:6" ht="42" x14ac:dyDescent="0.3">
      <c r="A93" s="5" t="s">
        <v>15</v>
      </c>
      <c r="B93" s="3" t="s">
        <v>95</v>
      </c>
      <c r="C93" s="5"/>
      <c r="D93" s="5"/>
      <c r="E93" s="34"/>
      <c r="F93" s="34">
        <f t="shared" si="9"/>
        <v>0</v>
      </c>
    </row>
    <row r="94" spans="1:6" x14ac:dyDescent="0.3">
      <c r="A94" s="5"/>
      <c r="B94" s="2" t="s">
        <v>96</v>
      </c>
      <c r="C94" s="5" t="s">
        <v>37</v>
      </c>
      <c r="D94" s="5">
        <v>5</v>
      </c>
      <c r="E94" s="34">
        <v>1400</v>
      </c>
      <c r="F94" s="34">
        <f t="shared" si="9"/>
        <v>7000</v>
      </c>
    </row>
    <row r="95" spans="1:6" x14ac:dyDescent="0.3">
      <c r="A95" s="5"/>
      <c r="B95" s="2" t="s">
        <v>97</v>
      </c>
      <c r="C95" s="5" t="s">
        <v>36</v>
      </c>
      <c r="D95" s="5">
        <v>15</v>
      </c>
      <c r="E95" s="34">
        <v>20</v>
      </c>
      <c r="F95" s="34">
        <f t="shared" si="9"/>
        <v>300</v>
      </c>
    </row>
    <row r="96" spans="1:6" x14ac:dyDescent="0.3">
      <c r="A96" s="5"/>
      <c r="B96" s="2" t="s">
        <v>98</v>
      </c>
      <c r="C96" s="5" t="s">
        <v>36</v>
      </c>
      <c r="D96" s="5">
        <v>15</v>
      </c>
      <c r="E96" s="34">
        <v>20</v>
      </c>
      <c r="F96" s="34">
        <f t="shared" si="9"/>
        <v>300</v>
      </c>
    </row>
    <row r="97" spans="1:6" x14ac:dyDescent="0.3">
      <c r="A97" s="22" t="s">
        <v>115</v>
      </c>
      <c r="B97" s="26" t="s">
        <v>99</v>
      </c>
      <c r="C97" s="24"/>
      <c r="D97" s="25"/>
      <c r="E97" s="35"/>
      <c r="F97" s="39">
        <f>F84+F85+F86+F88+F89+F90+F91+F92+F93+F94+F95+F96</f>
        <v>13754</v>
      </c>
    </row>
    <row r="98" spans="1:6" ht="15" thickBot="1" x14ac:dyDescent="0.35">
      <c r="A98" s="14"/>
      <c r="B98" s="17" t="s">
        <v>100</v>
      </c>
      <c r="C98" s="16"/>
      <c r="D98" s="16"/>
      <c r="E98" s="36"/>
      <c r="F98" s="36"/>
    </row>
    <row r="99" spans="1:6" ht="42" x14ac:dyDescent="0.3">
      <c r="A99" s="7" t="s">
        <v>11</v>
      </c>
      <c r="B99" s="8" t="s">
        <v>101</v>
      </c>
      <c r="C99" s="7" t="s">
        <v>37</v>
      </c>
      <c r="D99" s="7">
        <v>1</v>
      </c>
      <c r="E99" s="33">
        <v>350</v>
      </c>
      <c r="F99" s="34">
        <f>D99*E99</f>
        <v>350</v>
      </c>
    </row>
    <row r="100" spans="1:6" ht="15" thickBot="1" x14ac:dyDescent="0.35">
      <c r="A100" s="27" t="s">
        <v>114</v>
      </c>
      <c r="B100" s="26" t="s">
        <v>103</v>
      </c>
      <c r="C100" s="28"/>
      <c r="D100" s="42"/>
      <c r="E100" s="43"/>
      <c r="F100" s="44">
        <f>SUM(F99)</f>
        <v>350</v>
      </c>
    </row>
    <row r="101" spans="1:6" ht="15" thickBot="1" x14ac:dyDescent="0.35">
      <c r="D101" s="47" t="s">
        <v>124</v>
      </c>
      <c r="E101" s="48"/>
      <c r="F101" s="45">
        <f>F100+F97+F81+F76+F71+F67+F54+F46+F40+F29+F18</f>
        <v>73608</v>
      </c>
    </row>
    <row r="102" spans="1:6" ht="15" thickBot="1" x14ac:dyDescent="0.35">
      <c r="D102" s="47" t="s">
        <v>125</v>
      </c>
      <c r="E102" s="48"/>
      <c r="F102" s="45">
        <f>F101*0.25</f>
        <v>18402</v>
      </c>
    </row>
    <row r="103" spans="1:6" ht="15" thickBot="1" x14ac:dyDescent="0.35">
      <c r="D103" s="47" t="s">
        <v>126</v>
      </c>
      <c r="E103" s="48"/>
      <c r="F103" s="45">
        <f>F101+F102</f>
        <v>92010</v>
      </c>
    </row>
  </sheetData>
  <mergeCells count="4">
    <mergeCell ref="A8:F8"/>
    <mergeCell ref="D101:E101"/>
    <mergeCell ref="D102:E102"/>
    <mergeCell ref="D103:E1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Rakic Matic</dc:creator>
  <cp:lastModifiedBy>Roman Ramic</cp:lastModifiedBy>
  <dcterms:created xsi:type="dcterms:W3CDTF">2024-07-02T20:18:42Z</dcterms:created>
  <dcterms:modified xsi:type="dcterms:W3CDTF">2024-07-24T17:37:58Z</dcterms:modified>
</cp:coreProperties>
</file>